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0376" windowHeight="11640"/>
  </bookViews>
  <sheets>
    <sheet name="Приложение 3 " sheetId="1" r:id="rId1"/>
  </sheets>
  <definedNames>
    <definedName name="_xlnm._FilterDatabase" localSheetId="0" hidden="1">'Приложение 3 '!$B$12:$J$68</definedName>
    <definedName name="_xlnm.Print_Titles" localSheetId="0">'Приложение 3 '!$9:$11</definedName>
    <definedName name="_xlnm.Print_Area" localSheetId="0">'Приложение 3 '!$A$1:$J$68</definedName>
  </definedNames>
  <calcPr calcId="145621" iterate="1"/>
</workbook>
</file>

<file path=xl/calcChain.xml><?xml version="1.0" encoding="utf-8"?>
<calcChain xmlns="http://schemas.openxmlformats.org/spreadsheetml/2006/main">
  <c r="H42" i="1" l="1"/>
  <c r="G42" i="1"/>
  <c r="I46" i="1"/>
  <c r="J46" i="1"/>
  <c r="G64" i="1"/>
  <c r="H64" i="1"/>
  <c r="F64" i="1"/>
  <c r="F42" i="1"/>
  <c r="G66" i="1" l="1"/>
  <c r="H66" i="1"/>
  <c r="G59" i="1"/>
  <c r="H59" i="1"/>
  <c r="G55" i="1"/>
  <c r="H55" i="1"/>
  <c r="G52" i="1"/>
  <c r="H52" i="1"/>
  <c r="G49" i="1"/>
  <c r="H49" i="1"/>
  <c r="G39" i="1"/>
  <c r="H39" i="1"/>
  <c r="G34" i="1"/>
  <c r="H34" i="1"/>
  <c r="G26" i="1"/>
  <c r="H26" i="1"/>
  <c r="G22" i="1"/>
  <c r="H22" i="1"/>
  <c r="H12" i="1"/>
  <c r="G20" i="1"/>
  <c r="H20" i="1"/>
  <c r="J21" i="1"/>
  <c r="G12" i="1"/>
  <c r="J20" i="1" l="1"/>
  <c r="H68" i="1"/>
  <c r="G68" i="1"/>
  <c r="I15" i="1"/>
  <c r="I14" i="1"/>
  <c r="I13" i="1"/>
  <c r="F26" i="1"/>
  <c r="F22" i="1"/>
  <c r="F12" i="1"/>
  <c r="J68" i="1" l="1"/>
  <c r="I12" i="1"/>
  <c r="I67" i="1"/>
  <c r="F66" i="1"/>
  <c r="F59" i="1"/>
  <c r="F55" i="1"/>
  <c r="F52" i="1"/>
  <c r="F49" i="1"/>
  <c r="F39" i="1"/>
  <c r="F34" i="1"/>
  <c r="F20" i="1"/>
  <c r="F68" i="1" l="1"/>
  <c r="I68" i="1" s="1"/>
  <c r="I65" i="1"/>
  <c r="I64" i="1" s="1"/>
  <c r="I63" i="1"/>
  <c r="I62" i="1"/>
  <c r="I61" i="1"/>
  <c r="I60" i="1"/>
  <c r="I58" i="1"/>
  <c r="I57" i="1"/>
  <c r="I56" i="1"/>
  <c r="I54" i="1"/>
  <c r="I52" i="1"/>
  <c r="I51" i="1"/>
  <c r="I50" i="1"/>
  <c r="I48" i="1"/>
  <c r="I47" i="1"/>
  <c r="I45" i="1"/>
  <c r="I44" i="1"/>
  <c r="I43" i="1"/>
  <c r="I41" i="1"/>
  <c r="I40" i="1"/>
  <c r="I39" i="1"/>
  <c r="I38" i="1"/>
  <c r="I37" i="1"/>
  <c r="I36" i="1"/>
  <c r="I35" i="1"/>
  <c r="I33" i="1"/>
  <c r="I32" i="1"/>
  <c r="I31" i="1"/>
  <c r="I30" i="1"/>
  <c r="I29" i="1"/>
  <c r="I28" i="1"/>
  <c r="I27" i="1"/>
  <c r="I25" i="1"/>
  <c r="I24" i="1"/>
  <c r="I23" i="1"/>
  <c r="I21" i="1"/>
  <c r="I19" i="1"/>
  <c r="I18" i="1"/>
  <c r="I17" i="1"/>
  <c r="I16" i="1"/>
  <c r="J13" i="1"/>
  <c r="J14" i="1"/>
  <c r="J15" i="1"/>
  <c r="J16" i="1"/>
  <c r="J17" i="1"/>
  <c r="J18" i="1"/>
  <c r="J19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7" i="1"/>
  <c r="J48" i="1"/>
  <c r="J49" i="1"/>
  <c r="J50" i="1"/>
  <c r="J51" i="1"/>
  <c r="J52" i="1"/>
  <c r="J54" i="1"/>
  <c r="J55" i="1"/>
  <c r="J56" i="1"/>
  <c r="J57" i="1"/>
  <c r="J58" i="1"/>
  <c r="J59" i="1"/>
  <c r="J60" i="1"/>
  <c r="J61" i="1"/>
  <c r="J62" i="1"/>
  <c r="J63" i="1"/>
  <c r="J65" i="1"/>
  <c r="J64" i="1" s="1"/>
  <c r="J66" i="1"/>
  <c r="J67" i="1"/>
  <c r="J12" i="1"/>
  <c r="I22" i="1"/>
  <c r="I66" i="1"/>
  <c r="I59" i="1"/>
  <c r="I55" i="1"/>
  <c r="I49" i="1"/>
  <c r="I42" i="1"/>
  <c r="I34" i="1"/>
  <c r="I26" i="1"/>
  <c r="I20" i="1" l="1"/>
</calcChain>
</file>

<file path=xl/sharedStrings.xml><?xml version="1.0" encoding="utf-8"?>
<sst xmlns="http://schemas.openxmlformats.org/spreadsheetml/2006/main" count="69" uniqueCount="69">
  <si>
    <t>Итого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</si>
  <si>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</si>
  <si>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</si>
  <si>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</si>
  <si>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</si>
  <si>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</si>
  <si>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</si>
  <si>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</si>
  <si>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</si>
  <si>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</si>
  <si>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</si>
  <si>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</si>
  <si>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</si>
  <si>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</si>
  <si>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</si>
  <si>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</si>
  <si>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</si>
  <si>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</si>
  <si>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</si>
  <si>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</si>
  <si>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</si>
  <si>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</si>
  <si>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</si>
  <si>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</si>
  <si>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</si>
  <si>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</si>
  <si>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</si>
  <si>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</si>
  <si>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</si>
  <si>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</si>
  <si>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</si>
  <si>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</si>
  <si>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</si>
  <si>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</si>
  <si>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</si>
  <si>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</si>
  <si>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</si>
  <si>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</si>
  <si>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</si>
  <si>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</si>
  <si>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</si>
  <si>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</si>
  <si>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</si>
  <si>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</si>
  <si>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</si>
  <si>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</si>
  <si>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</si>
  <si>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</si>
  <si>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</si>
  <si>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</si>
  <si>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</si>
  <si>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</si>
  <si>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</si>
  <si>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</si>
  <si>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</si>
  <si>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</si>
  <si>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</si>
  <si>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% исполнения</t>
  </si>
  <si>
    <t>Классификация расходов бюджетов</t>
  </si>
  <si>
    <t>к утвержденному плану на год</t>
  </si>
  <si>
    <t>к уточненному плану на год</t>
  </si>
  <si>
    <t>Наименование показателя</t>
  </si>
  <si>
    <t xml:space="preserve">Утвержденный план на 
2024 год </t>
  </si>
  <si>
    <t>Уточненный план на 
2024 год</t>
  </si>
  <si>
    <t>Профессиональная подготовка, переподготовка и повышение квалификации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</si>
  <si>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</si>
  <si>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Сведения об исполнении бюджета города Югорска за 9 месяцев 2024 года по расходам в разрезе разделов и подразделов классификации расходов в сравнении 
с запланированными  значениями на 2024 год </t>
  </si>
  <si>
    <t>Исполнено на  
01.10.2024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</si>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</sst>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;[Red]\-#,##0.0;0.0"/>
    <numFmt numFmtId="166" formatCode="00"/>
    <numFmt numFmtId="167" formatCode="0000"/>
  </numFmts>
  <fonts count="6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sz val="10"/>
      <name val="Arial"/>
      <family val="2"/>
      <charset val="204"/>
    </font>
    <font>
      <b/>
      <sz val="13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2" borderId="0" xfId="0" applyFont="1" applyFill="1" applyProtection="1">
      <protection hidden="1"/>
    </xf>
    <xf numFmtId="0" fontId="1" fillId="2" borderId="0" xfId="0" applyNumberFormat="1" applyFont="1" applyFill="1" applyAlignment="1" applyProtection="1">
      <protection hidden="1"/>
    </xf>
    <xf numFmtId="0" fontId="1" fillId="2" borderId="0" xfId="0" applyFont="1" applyFill="1"/>
    <xf numFmtId="0" fontId="1" fillId="2" borderId="0" xfId="0" applyNumberFormat="1" applyFont="1" applyFill="1" applyBorder="1" applyAlignment="1" applyProtection="1">
      <alignment horizontal="right"/>
      <protection hidden="1"/>
    </xf>
    <xf numFmtId="0" fontId="2" fillId="2" borderId="0" xfId="0" applyNumberFormat="1" applyFont="1" applyFill="1" applyAlignment="1" applyProtection="1">
      <protection hidden="1"/>
    </xf>
    <xf numFmtId="0" fontId="1" fillId="2" borderId="0" xfId="0" applyNumberFormat="1" applyFont="1" applyFill="1" applyBorder="1" applyAlignment="1" applyProtection="1">
      <protection hidden="1"/>
    </xf>
    <xf numFmtId="166" fontId="2" fillId="2" borderId="1" xfId="0" applyNumberFormat="1" applyFont="1" applyFill="1" applyBorder="1" applyAlignment="1" applyProtection="1">
      <alignment horizontal="center" vertical="center"/>
      <protection hidden="1"/>
    </xf>
    <xf numFmtId="165" fontId="2" fillId="2" borderId="1" xfId="0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166" fontId="1" fillId="2" borderId="1" xfId="0" applyNumberFormat="1" applyFont="1" applyFill="1" applyBorder="1" applyAlignment="1" applyProtection="1">
      <alignment horizontal="center" vertical="center"/>
      <protection hidden="1"/>
    </xf>
    <xf numFmtId="165" fontId="1" fillId="2" borderId="1" xfId="0" applyNumberFormat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horizontal="center" vertical="center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0" fontId="2" fillId="2" borderId="0" xfId="0" applyNumberFormat="1" applyFont="1" applyFill="1" applyAlignment="1" applyProtection="1">
      <alignment horizontal="center" vertical="center"/>
      <protection hidden="1"/>
    </xf>
    <xf numFmtId="0" fontId="1" fillId="2" borderId="0" xfId="0" applyNumberFormat="1" applyFont="1" applyFill="1" applyAlignment="1" applyProtection="1">
      <alignment horizontal="center" vertical="center"/>
      <protection hidden="1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Protection="1"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0" applyNumberFormat="1" applyFont="1" applyFill="1" applyBorder="1" applyAlignment="1" applyProtection="1">
      <alignment horizontal="center" vertical="center"/>
      <protection hidden="1"/>
    </xf>
    <xf numFmtId="0" fontId="2" fillId="2" borderId="1" xfId="0" applyNumberFormat="1" applyFont="1" applyFill="1" applyBorder="1" applyAlignment="1" applyProtection="1">
      <alignment horizontal="left"/>
      <protection hidden="1"/>
    </xf>
    <xf numFmtId="0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0" applyNumberFormat="1" applyFont="1" applyFill="1" applyAlignment="1" applyProtection="1">
      <alignment horizontal="center" wrapText="1"/>
      <protection hidden="1"/>
    </xf>
    <xf numFmtId="0" fontId="2" fillId="2" borderId="0" xfId="0" applyNumberFormat="1" applyFont="1" applyFill="1" applyAlignment="1" applyProtection="1">
      <alignment horizontal="center"/>
      <protection hidden="1"/>
    </xf>
    <xf numFmtId="0" fontId="2" fillId="2" borderId="1" xfId="0" applyNumberFormat="1" applyFont="1" applyFill="1" applyBorder="1" applyAlignment="1" applyProtection="1">
      <alignment horizontal="center" vertical="center"/>
      <protection hidden="1"/>
    </xf>
    <xf numFmtId="0" fontId="2" fillId="2" borderId="1" xfId="0" applyNumberFormat="1" applyFont="1" applyFill="1" applyBorder="1" applyAlignment="1" applyProtection="1">
      <alignment horizontal="center" wrapText="1"/>
      <protection hidden="1"/>
    </xf>
    <xf numFmtId="167" fontId="2" fillId="2" borderId="1" xfId="0" applyNumberFormat="1" applyFont="1" applyFill="1" applyBorder="1" applyAlignment="1" applyProtection="1">
      <alignment wrapText="1"/>
      <protection hidden="1"/>
    </xf>
    <xf numFmtId="167" fontId="1" fillId="2" borderId="1" xfId="0" applyNumberFormat="1" applyFont="1" applyFill="1" applyBorder="1" applyAlignment="1" applyProtection="1">
      <alignment wrapText="1"/>
      <protection hidden="1"/>
    </xf>
    <xf numFmtId="167" fontId="1" fillId="2" borderId="1" xfId="0" applyNumberFormat="1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tabSelected="1" view="pageBreakPreview" zoomScale="80" zoomScaleNormal="100" zoomScaleSheetLayoutView="80" workbookViewId="0">
      <selection activeCell="G1" sqref="G1:J3"/>
    </sheetView>
  </sheetViews>
  <sheetFormatPr defaultRowHeight="15.6" x14ac:dyDescent="0.3"/>
  <cols>
    <col min="1" max="1" width="1.44140625" style="3" customWidth="1"/>
    <col min="2" max="2" width="80" style="3" customWidth="1"/>
    <col min="3" max="3" width="8.88671875" style="3" customWidth="1"/>
    <col min="4" max="4" width="9.5546875" style="3" customWidth="1"/>
    <col min="5" max="5" width="11" style="3" customWidth="1"/>
    <col min="6" max="6" width="16.5546875" style="3" customWidth="1"/>
    <col min="7" max="7" width="15.109375" style="3" customWidth="1"/>
    <col min="8" max="8" width="15.88671875" style="3" customWidth="1"/>
    <col min="9" max="10" width="18.44140625" style="3" customWidth="1"/>
    <col min="11" max="11" width="2.109375" style="3" customWidth="1"/>
    <col min="12" max="255" width="9.109375" style="3" customWidth="1"/>
    <col min="256" max="16384" width="8.88671875" style="3"/>
  </cols>
  <sheetData>
    <row r="1" spans="1:11" ht="34.950000000000003" customHeight="1" x14ac:dyDescent="0.3">
      <c r="A1" s="17"/>
      <c r="B1" s="17"/>
      <c r="C1" s="17"/>
      <c r="D1" s="17"/>
      <c r="E1" s="17"/>
      <c r="F1" s="17"/>
      <c r="G1" s="32"/>
      <c r="H1" s="32"/>
      <c r="I1" s="32"/>
      <c r="J1" s="32"/>
    </row>
    <row r="2" spans="1:11" ht="16.8" x14ac:dyDescent="0.3">
      <c r="A2" s="18"/>
      <c r="B2" s="18"/>
      <c r="C2" s="18"/>
      <c r="D2" s="18"/>
      <c r="E2" s="18"/>
      <c r="F2" s="18"/>
      <c r="G2" s="18"/>
      <c r="H2" s="33"/>
      <c r="I2" s="33"/>
      <c r="J2" s="33"/>
      <c r="K2" s="1"/>
    </row>
    <row r="3" spans="1:11" ht="16.8" x14ac:dyDescent="0.3">
      <c r="A3" s="18"/>
      <c r="B3" s="18"/>
      <c r="C3" s="18"/>
      <c r="D3" s="18"/>
      <c r="E3" s="18"/>
      <c r="F3" s="18"/>
      <c r="G3" s="18"/>
      <c r="H3" s="33"/>
      <c r="I3" s="33"/>
      <c r="J3" s="33"/>
      <c r="K3" s="1"/>
    </row>
    <row r="5" spans="1:11" ht="0.6" customHeight="1" x14ac:dyDescent="0.3">
      <c r="A5" s="1"/>
      <c r="B5" s="1"/>
      <c r="C5" s="1"/>
      <c r="D5" s="1"/>
      <c r="E5" s="1"/>
      <c r="F5" s="1"/>
      <c r="G5" s="1"/>
      <c r="H5" s="2"/>
      <c r="I5" s="2"/>
      <c r="J5" s="2"/>
      <c r="K5" s="1"/>
    </row>
    <row r="6" spans="1:11" ht="36.6" customHeight="1" x14ac:dyDescent="0.3">
      <c r="A6" s="25" t="s">
        <v>66</v>
      </c>
      <c r="B6" s="25"/>
      <c r="C6" s="25"/>
      <c r="D6" s="25"/>
      <c r="E6" s="25"/>
      <c r="F6" s="25"/>
      <c r="G6" s="25"/>
      <c r="H6" s="25"/>
      <c r="I6" s="25"/>
      <c r="J6" s="25"/>
      <c r="K6" s="1"/>
    </row>
    <row r="7" spans="1:11" ht="3.6" customHeight="1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1"/>
    </row>
    <row r="8" spans="1:11" x14ac:dyDescent="0.3">
      <c r="A8" s="2"/>
      <c r="B8" s="2"/>
      <c r="C8" s="2"/>
      <c r="D8" s="2"/>
      <c r="E8" s="2"/>
      <c r="F8" s="2"/>
      <c r="G8" s="1"/>
      <c r="H8" s="2"/>
      <c r="I8" s="2"/>
      <c r="J8" s="4" t="s">
        <v>68</v>
      </c>
      <c r="K8" s="1"/>
    </row>
    <row r="9" spans="1:11" ht="38.4" customHeight="1" x14ac:dyDescent="0.3">
      <c r="A9" s="5"/>
      <c r="B9" s="27" t="s">
        <v>61</v>
      </c>
      <c r="C9" s="27"/>
      <c r="D9" s="28" t="s">
        <v>58</v>
      </c>
      <c r="E9" s="28"/>
      <c r="F9" s="24" t="s">
        <v>62</v>
      </c>
      <c r="G9" s="24" t="s">
        <v>63</v>
      </c>
      <c r="H9" s="24" t="s">
        <v>67</v>
      </c>
      <c r="I9" s="24" t="s">
        <v>57</v>
      </c>
      <c r="J9" s="24"/>
      <c r="K9" s="1"/>
    </row>
    <row r="10" spans="1:11" s="16" customFormat="1" ht="35.4" customHeight="1" x14ac:dyDescent="0.25">
      <c r="A10" s="14"/>
      <c r="B10" s="27"/>
      <c r="C10" s="27"/>
      <c r="D10" s="22" t="s">
        <v>56</v>
      </c>
      <c r="E10" s="22" t="s">
        <v>55</v>
      </c>
      <c r="F10" s="24"/>
      <c r="G10" s="24"/>
      <c r="H10" s="27"/>
      <c r="I10" s="21" t="s">
        <v>59</v>
      </c>
      <c r="J10" s="21" t="s">
        <v>60</v>
      </c>
      <c r="K10" s="15"/>
    </row>
    <row r="11" spans="1:11" x14ac:dyDescent="0.3">
      <c r="A11" s="1"/>
      <c r="B11" s="27">
        <v>1</v>
      </c>
      <c r="C11" s="27"/>
      <c r="D11" s="22">
        <v>2</v>
      </c>
      <c r="E11" s="22">
        <v>3</v>
      </c>
      <c r="F11" s="22">
        <v>4</v>
      </c>
      <c r="G11" s="22">
        <v>5</v>
      </c>
      <c r="H11" s="22">
        <v>6</v>
      </c>
      <c r="I11" s="22">
        <v>7</v>
      </c>
      <c r="J11" s="22">
        <v>8</v>
      </c>
      <c r="K11" s="1"/>
    </row>
    <row r="12" spans="1:11" x14ac:dyDescent="0.3">
      <c r="A12" s="6"/>
      <c r="B12" s="29" t="s">
        <v>54</v>
      </c>
      <c r="C12" s="29"/>
      <c r="D12" s="7">
        <v>1</v>
      </c>
      <c r="E12" s="7"/>
      <c r="F12" s="8">
        <f>F13+F14+F15+F16+F17+F18+F19</f>
        <v>469293.7</v>
      </c>
      <c r="G12" s="8">
        <f t="shared" ref="G12" si="0">G13+G14+G15+G16+G17+G18+G19</f>
        <v>469933.4</v>
      </c>
      <c r="H12" s="8">
        <f>H13+H14+H15+H16+H17+H18+H19</f>
        <v>362416</v>
      </c>
      <c r="I12" s="9">
        <f>H12/F12*100</f>
        <v>77.225839596823903</v>
      </c>
      <c r="J12" s="8">
        <f>H12/G12*100</f>
        <v>77.120715403501848</v>
      </c>
      <c r="K12" s="6"/>
    </row>
    <row r="13" spans="1:11" ht="30.6" customHeight="1" x14ac:dyDescent="0.3">
      <c r="A13" s="6"/>
      <c r="B13" s="30" t="s">
        <v>53</v>
      </c>
      <c r="C13" s="30"/>
      <c r="D13" s="10">
        <v>1</v>
      </c>
      <c r="E13" s="10">
        <v>2</v>
      </c>
      <c r="F13" s="11">
        <v>7294</v>
      </c>
      <c r="G13" s="19">
        <v>7294</v>
      </c>
      <c r="H13" s="19">
        <v>6686.3</v>
      </c>
      <c r="I13" s="12">
        <f>H13/F13*100</f>
        <v>91.668494653139561</v>
      </c>
      <c r="J13" s="11">
        <f t="shared" ref="J13:J67" si="1">H13/G13*100</f>
        <v>91.668494653139561</v>
      </c>
      <c r="K13" s="6"/>
    </row>
    <row r="14" spans="1:11" ht="34.200000000000003" customHeight="1" x14ac:dyDescent="0.3">
      <c r="A14" s="6"/>
      <c r="B14" s="30" t="s">
        <v>52</v>
      </c>
      <c r="C14" s="30"/>
      <c r="D14" s="10">
        <v>1</v>
      </c>
      <c r="E14" s="10">
        <v>3</v>
      </c>
      <c r="F14" s="11">
        <v>10515</v>
      </c>
      <c r="G14" s="19">
        <v>10715</v>
      </c>
      <c r="H14" s="19">
        <v>8327.9</v>
      </c>
      <c r="I14" s="12">
        <f>H14/F14*100</f>
        <v>79.200190204469806</v>
      </c>
      <c r="J14" s="11">
        <f t="shared" si="1"/>
        <v>77.721885207652818</v>
      </c>
      <c r="K14" s="6"/>
    </row>
    <row r="15" spans="1:11" ht="33" customHeight="1" x14ac:dyDescent="0.3">
      <c r="A15" s="6"/>
      <c r="B15" s="30" t="s">
        <v>65</v>
      </c>
      <c r="C15" s="30"/>
      <c r="D15" s="10">
        <v>1</v>
      </c>
      <c r="E15" s="10">
        <v>4</v>
      </c>
      <c r="F15" s="11">
        <v>161607.5</v>
      </c>
      <c r="G15" s="19">
        <v>161540.4</v>
      </c>
      <c r="H15" s="19">
        <v>126285.3</v>
      </c>
      <c r="I15" s="12">
        <f>H15/F15*100</f>
        <v>78.143217363055555</v>
      </c>
      <c r="J15" s="11">
        <f t="shared" si="1"/>
        <v>78.175676177600167</v>
      </c>
      <c r="K15" s="6"/>
    </row>
    <row r="16" spans="1:11" x14ac:dyDescent="0.3">
      <c r="A16" s="6"/>
      <c r="B16" s="30" t="s">
        <v>51</v>
      </c>
      <c r="C16" s="30"/>
      <c r="D16" s="10">
        <v>1</v>
      </c>
      <c r="E16" s="10">
        <v>5</v>
      </c>
      <c r="F16" s="11">
        <v>5.0999999999999996</v>
      </c>
      <c r="G16" s="19">
        <v>5.0999999999999996</v>
      </c>
      <c r="H16" s="19">
        <v>0</v>
      </c>
      <c r="I16" s="12">
        <f t="shared" ref="I16:I66" si="2">H16/F16*100</f>
        <v>0</v>
      </c>
      <c r="J16" s="11">
        <f t="shared" si="1"/>
        <v>0</v>
      </c>
      <c r="K16" s="6"/>
    </row>
    <row r="17" spans="1:11" ht="34.799999999999997" customHeight="1" x14ac:dyDescent="0.3">
      <c r="A17" s="6"/>
      <c r="B17" s="30" t="s">
        <v>50</v>
      </c>
      <c r="C17" s="30"/>
      <c r="D17" s="10">
        <v>1</v>
      </c>
      <c r="E17" s="10">
        <v>6</v>
      </c>
      <c r="F17" s="11">
        <v>55340.5</v>
      </c>
      <c r="G17" s="19">
        <v>55340.5</v>
      </c>
      <c r="H17" s="19">
        <v>41162</v>
      </c>
      <c r="I17" s="12">
        <f t="shared" si="2"/>
        <v>74.379523134051922</v>
      </c>
      <c r="J17" s="11">
        <f t="shared" si="1"/>
        <v>74.379523134051922</v>
      </c>
      <c r="K17" s="6"/>
    </row>
    <row r="18" spans="1:11" x14ac:dyDescent="0.3">
      <c r="A18" s="6"/>
      <c r="B18" s="30" t="s">
        <v>49</v>
      </c>
      <c r="C18" s="30"/>
      <c r="D18" s="10">
        <v>1</v>
      </c>
      <c r="E18" s="10">
        <v>11</v>
      </c>
      <c r="F18" s="11">
        <v>2000</v>
      </c>
      <c r="G18" s="19">
        <v>2000</v>
      </c>
      <c r="H18" s="19">
        <v>0</v>
      </c>
      <c r="I18" s="12">
        <f t="shared" si="2"/>
        <v>0</v>
      </c>
      <c r="J18" s="11">
        <f t="shared" si="1"/>
        <v>0</v>
      </c>
      <c r="K18" s="6"/>
    </row>
    <row r="19" spans="1:11" x14ac:dyDescent="0.3">
      <c r="A19" s="6"/>
      <c r="B19" s="30" t="s">
        <v>48</v>
      </c>
      <c r="C19" s="30"/>
      <c r="D19" s="10">
        <v>1</v>
      </c>
      <c r="E19" s="10">
        <v>13</v>
      </c>
      <c r="F19" s="11">
        <v>232531.6</v>
      </c>
      <c r="G19" s="19">
        <v>233038.4</v>
      </c>
      <c r="H19" s="19">
        <v>179954.5</v>
      </c>
      <c r="I19" s="12">
        <f t="shared" si="2"/>
        <v>77.389266663111584</v>
      </c>
      <c r="J19" s="11">
        <f t="shared" si="1"/>
        <v>77.220964441911718</v>
      </c>
      <c r="K19" s="6"/>
    </row>
    <row r="20" spans="1:11" x14ac:dyDescent="0.3">
      <c r="A20" s="6"/>
      <c r="B20" s="29" t="s">
        <v>47</v>
      </c>
      <c r="C20" s="29"/>
      <c r="D20" s="7">
        <v>2</v>
      </c>
      <c r="E20" s="7"/>
      <c r="F20" s="8">
        <f>F21</f>
        <v>10964.4</v>
      </c>
      <c r="G20" s="8">
        <f t="shared" ref="G20:H20" si="3">G21</f>
        <v>10637.2</v>
      </c>
      <c r="H20" s="8">
        <f t="shared" si="3"/>
        <v>7208.4</v>
      </c>
      <c r="I20" s="9">
        <f t="shared" si="2"/>
        <v>65.743679544708328</v>
      </c>
      <c r="J20" s="8">
        <f>H20/G20*100</f>
        <v>67.765953446395656</v>
      </c>
      <c r="K20" s="6"/>
    </row>
    <row r="21" spans="1:11" x14ac:dyDescent="0.3">
      <c r="A21" s="6"/>
      <c r="B21" s="30" t="s">
        <v>46</v>
      </c>
      <c r="C21" s="30"/>
      <c r="D21" s="10">
        <v>2</v>
      </c>
      <c r="E21" s="10">
        <v>3</v>
      </c>
      <c r="F21" s="11">
        <v>10964.4</v>
      </c>
      <c r="G21" s="19">
        <v>10637.2</v>
      </c>
      <c r="H21" s="19">
        <v>7208.4</v>
      </c>
      <c r="I21" s="12">
        <f t="shared" si="2"/>
        <v>65.743679544708328</v>
      </c>
      <c r="J21" s="11">
        <f>H21/G21*100</f>
        <v>67.765953446395656</v>
      </c>
      <c r="K21" s="6"/>
    </row>
    <row r="22" spans="1:11" x14ac:dyDescent="0.3">
      <c r="A22" s="6"/>
      <c r="B22" s="29" t="s">
        <v>45</v>
      </c>
      <c r="C22" s="29"/>
      <c r="D22" s="7">
        <v>3</v>
      </c>
      <c r="E22" s="7"/>
      <c r="F22" s="8">
        <f>F23+F24+F25</f>
        <v>15150.5</v>
      </c>
      <c r="G22" s="8">
        <f t="shared" ref="G22:H22" si="4">G23+G24+G25</f>
        <v>15133.7</v>
      </c>
      <c r="H22" s="8">
        <f t="shared" si="4"/>
        <v>9857.3000000000011</v>
      </c>
      <c r="I22" s="9">
        <f t="shared" si="2"/>
        <v>65.062539190125747</v>
      </c>
      <c r="J22" s="8">
        <f t="shared" si="1"/>
        <v>65.134765457224603</v>
      </c>
      <c r="K22" s="6"/>
    </row>
    <row r="23" spans="1:11" x14ac:dyDescent="0.3">
      <c r="A23" s="6"/>
      <c r="B23" s="30" t="s">
        <v>44</v>
      </c>
      <c r="C23" s="30"/>
      <c r="D23" s="10">
        <v>3</v>
      </c>
      <c r="E23" s="10">
        <v>4</v>
      </c>
      <c r="F23" s="11">
        <v>6855.6</v>
      </c>
      <c r="G23" s="20">
        <v>6906</v>
      </c>
      <c r="H23" s="20">
        <v>4923.6000000000004</v>
      </c>
      <c r="I23" s="12">
        <f t="shared" si="2"/>
        <v>71.818659198319622</v>
      </c>
      <c r="J23" s="11">
        <f t="shared" si="1"/>
        <v>71.294526498696783</v>
      </c>
      <c r="K23" s="6"/>
    </row>
    <row r="24" spans="1:11" ht="31.2" customHeight="1" x14ac:dyDescent="0.3">
      <c r="A24" s="6"/>
      <c r="B24" s="30" t="s">
        <v>43</v>
      </c>
      <c r="C24" s="30"/>
      <c r="D24" s="10">
        <v>3</v>
      </c>
      <c r="E24" s="10">
        <v>10</v>
      </c>
      <c r="F24" s="11">
        <v>3850</v>
      </c>
      <c r="G24" s="20">
        <v>3850</v>
      </c>
      <c r="H24" s="20">
        <v>3800</v>
      </c>
      <c r="I24" s="12">
        <f t="shared" si="2"/>
        <v>98.701298701298697</v>
      </c>
      <c r="J24" s="11">
        <f t="shared" si="1"/>
        <v>98.701298701298697</v>
      </c>
      <c r="K24" s="6"/>
    </row>
    <row r="25" spans="1:11" ht="31.8" customHeight="1" x14ac:dyDescent="0.3">
      <c r="A25" s="6"/>
      <c r="B25" s="30" t="s">
        <v>42</v>
      </c>
      <c r="C25" s="30"/>
      <c r="D25" s="10">
        <v>3</v>
      </c>
      <c r="E25" s="10">
        <v>14</v>
      </c>
      <c r="F25" s="11">
        <v>4444.8999999999996</v>
      </c>
      <c r="G25" s="20">
        <v>4377.7</v>
      </c>
      <c r="H25" s="20">
        <v>1133.7</v>
      </c>
      <c r="I25" s="12">
        <f t="shared" si="2"/>
        <v>25.50563567234359</v>
      </c>
      <c r="J25" s="11">
        <f t="shared" si="1"/>
        <v>25.897160609452452</v>
      </c>
      <c r="K25" s="6"/>
    </row>
    <row r="26" spans="1:11" x14ac:dyDescent="0.3">
      <c r="A26" s="6"/>
      <c r="B26" s="29" t="s">
        <v>41</v>
      </c>
      <c r="C26" s="29"/>
      <c r="D26" s="7">
        <v>4</v>
      </c>
      <c r="E26" s="7"/>
      <c r="F26" s="8">
        <f>F27+F28+F29+F30+F31+F32+F33</f>
        <v>612886</v>
      </c>
      <c r="G26" s="8">
        <f t="shared" ref="G26:H26" si="5">G27+G28+G29+G30+G31+G32+G33</f>
        <v>644227.99999999988</v>
      </c>
      <c r="H26" s="8">
        <f t="shared" si="5"/>
        <v>344177.6</v>
      </c>
      <c r="I26" s="9">
        <f t="shared" si="2"/>
        <v>56.156870935214698</v>
      </c>
      <c r="J26" s="8">
        <f t="shared" si="1"/>
        <v>53.424812333521679</v>
      </c>
      <c r="K26" s="6"/>
    </row>
    <row r="27" spans="1:11" x14ac:dyDescent="0.3">
      <c r="A27" s="6"/>
      <c r="B27" s="30" t="s">
        <v>40</v>
      </c>
      <c r="C27" s="30"/>
      <c r="D27" s="10">
        <v>4</v>
      </c>
      <c r="E27" s="10">
        <v>1</v>
      </c>
      <c r="F27" s="11">
        <v>9580.4</v>
      </c>
      <c r="G27" s="20">
        <v>9472.6</v>
      </c>
      <c r="H27" s="20">
        <v>6364.6</v>
      </c>
      <c r="I27" s="12">
        <f t="shared" si="2"/>
        <v>66.433551834996464</v>
      </c>
      <c r="J27" s="11">
        <f t="shared" si="1"/>
        <v>67.189578362857077</v>
      </c>
      <c r="K27" s="6"/>
    </row>
    <row r="28" spans="1:11" x14ac:dyDescent="0.3">
      <c r="A28" s="6"/>
      <c r="B28" s="30" t="s">
        <v>39</v>
      </c>
      <c r="C28" s="30"/>
      <c r="D28" s="10">
        <v>4</v>
      </c>
      <c r="E28" s="10">
        <v>5</v>
      </c>
      <c r="F28" s="11">
        <v>18361.5</v>
      </c>
      <c r="G28" s="20">
        <v>18770.7</v>
      </c>
      <c r="H28" s="20">
        <v>11504.3</v>
      </c>
      <c r="I28" s="12">
        <f t="shared" si="2"/>
        <v>62.654467227623009</v>
      </c>
      <c r="J28" s="11">
        <f t="shared" si="1"/>
        <v>61.28860404779789</v>
      </c>
      <c r="K28" s="6"/>
    </row>
    <row r="29" spans="1:11" x14ac:dyDescent="0.3">
      <c r="A29" s="6"/>
      <c r="B29" s="30" t="s">
        <v>38</v>
      </c>
      <c r="C29" s="30"/>
      <c r="D29" s="10">
        <v>4</v>
      </c>
      <c r="E29" s="10">
        <v>7</v>
      </c>
      <c r="F29" s="11">
        <v>16694.400000000001</v>
      </c>
      <c r="G29" s="20">
        <v>16694.400000000001</v>
      </c>
      <c r="H29" s="20">
        <v>10566.7</v>
      </c>
      <c r="I29" s="12">
        <f t="shared" si="2"/>
        <v>63.294877324132635</v>
      </c>
      <c r="J29" s="11">
        <f t="shared" si="1"/>
        <v>63.294877324132635</v>
      </c>
      <c r="K29" s="6"/>
    </row>
    <row r="30" spans="1:11" x14ac:dyDescent="0.3">
      <c r="A30" s="6"/>
      <c r="B30" s="30" t="s">
        <v>37</v>
      </c>
      <c r="C30" s="30"/>
      <c r="D30" s="10">
        <v>4</v>
      </c>
      <c r="E30" s="10">
        <v>8</v>
      </c>
      <c r="F30" s="11">
        <v>26780.2</v>
      </c>
      <c r="G30" s="20">
        <v>26455.5</v>
      </c>
      <c r="H30" s="20">
        <v>16390.7</v>
      </c>
      <c r="I30" s="12">
        <f t="shared" si="2"/>
        <v>61.204546642668831</v>
      </c>
      <c r="J30" s="11">
        <f t="shared" si="1"/>
        <v>61.955736992307841</v>
      </c>
      <c r="K30" s="6"/>
    </row>
    <row r="31" spans="1:11" x14ac:dyDescent="0.3">
      <c r="A31" s="6"/>
      <c r="B31" s="30" t="s">
        <v>36</v>
      </c>
      <c r="C31" s="30"/>
      <c r="D31" s="10">
        <v>4</v>
      </c>
      <c r="E31" s="10">
        <v>9</v>
      </c>
      <c r="F31" s="11">
        <v>507363.1</v>
      </c>
      <c r="G31" s="20">
        <v>530857</v>
      </c>
      <c r="H31" s="20">
        <v>277888.8</v>
      </c>
      <c r="I31" s="12">
        <f t="shared" si="2"/>
        <v>54.771188523564284</v>
      </c>
      <c r="J31" s="11">
        <f t="shared" si="1"/>
        <v>52.347204614425344</v>
      </c>
      <c r="K31" s="6"/>
    </row>
    <row r="32" spans="1:11" x14ac:dyDescent="0.3">
      <c r="A32" s="6"/>
      <c r="B32" s="30" t="s">
        <v>35</v>
      </c>
      <c r="C32" s="30"/>
      <c r="D32" s="10">
        <v>4</v>
      </c>
      <c r="E32" s="10">
        <v>10</v>
      </c>
      <c r="F32" s="11">
        <v>15510.1</v>
      </c>
      <c r="G32" s="20">
        <v>15494.2</v>
      </c>
      <c r="H32" s="20">
        <v>11084.8</v>
      </c>
      <c r="I32" s="12">
        <f t="shared" si="2"/>
        <v>71.468269063384497</v>
      </c>
      <c r="J32" s="11">
        <f t="shared" si="1"/>
        <v>71.54160911825069</v>
      </c>
      <c r="K32" s="6"/>
    </row>
    <row r="33" spans="1:11" x14ac:dyDescent="0.3">
      <c r="A33" s="6"/>
      <c r="B33" s="30" t="s">
        <v>34</v>
      </c>
      <c r="C33" s="30"/>
      <c r="D33" s="10">
        <v>4</v>
      </c>
      <c r="E33" s="10">
        <v>12</v>
      </c>
      <c r="F33" s="11">
        <v>18596.3</v>
      </c>
      <c r="G33" s="20">
        <v>26483.599999999999</v>
      </c>
      <c r="H33" s="20">
        <v>10377.700000000001</v>
      </c>
      <c r="I33" s="12">
        <f t="shared" si="2"/>
        <v>55.805187053338578</v>
      </c>
      <c r="J33" s="11">
        <f t="shared" si="1"/>
        <v>39.185382651905336</v>
      </c>
      <c r="K33" s="6"/>
    </row>
    <row r="34" spans="1:11" x14ac:dyDescent="0.3">
      <c r="A34" s="6"/>
      <c r="B34" s="29" t="s">
        <v>33</v>
      </c>
      <c r="C34" s="29"/>
      <c r="D34" s="7">
        <v>5</v>
      </c>
      <c r="E34" s="7"/>
      <c r="F34" s="8">
        <f>F35+F36+F37+F38</f>
        <v>627581.5</v>
      </c>
      <c r="G34" s="8">
        <f t="shared" ref="G34:H34" si="6">G35+G36+G37+G38</f>
        <v>609519.30000000005</v>
      </c>
      <c r="H34" s="8">
        <f t="shared" si="6"/>
        <v>206784.7</v>
      </c>
      <c r="I34" s="9">
        <f t="shared" si="2"/>
        <v>32.949457560492149</v>
      </c>
      <c r="J34" s="8">
        <f t="shared" si="1"/>
        <v>33.92586584214807</v>
      </c>
      <c r="K34" s="6"/>
    </row>
    <row r="35" spans="1:11" x14ac:dyDescent="0.3">
      <c r="A35" s="6"/>
      <c r="B35" s="30" t="s">
        <v>32</v>
      </c>
      <c r="C35" s="30"/>
      <c r="D35" s="10">
        <v>5</v>
      </c>
      <c r="E35" s="10">
        <v>1</v>
      </c>
      <c r="F35" s="11">
        <v>36394.9</v>
      </c>
      <c r="G35" s="20">
        <v>51518.9</v>
      </c>
      <c r="H35" s="20">
        <v>14230.3</v>
      </c>
      <c r="I35" s="12">
        <f t="shared" si="2"/>
        <v>39.099709025165609</v>
      </c>
      <c r="J35" s="11">
        <f t="shared" si="1"/>
        <v>27.621513658094404</v>
      </c>
      <c r="K35" s="6"/>
    </row>
    <row r="36" spans="1:11" x14ac:dyDescent="0.3">
      <c r="A36" s="6"/>
      <c r="B36" s="30" t="s">
        <v>31</v>
      </c>
      <c r="C36" s="30"/>
      <c r="D36" s="10">
        <v>5</v>
      </c>
      <c r="E36" s="10">
        <v>2</v>
      </c>
      <c r="F36" s="11">
        <v>288993.8</v>
      </c>
      <c r="G36" s="20">
        <v>233989</v>
      </c>
      <c r="H36" s="20">
        <v>34008.1</v>
      </c>
      <c r="I36" s="12">
        <f t="shared" si="2"/>
        <v>11.767761107677742</v>
      </c>
      <c r="J36" s="11">
        <f t="shared" si="1"/>
        <v>14.534059293385587</v>
      </c>
      <c r="K36" s="6"/>
    </row>
    <row r="37" spans="1:11" x14ac:dyDescent="0.3">
      <c r="A37" s="6"/>
      <c r="B37" s="30" t="s">
        <v>30</v>
      </c>
      <c r="C37" s="30"/>
      <c r="D37" s="10">
        <v>5</v>
      </c>
      <c r="E37" s="10">
        <v>3</v>
      </c>
      <c r="F37" s="11">
        <v>248237</v>
      </c>
      <c r="G37" s="20">
        <v>269956.2</v>
      </c>
      <c r="H37" s="20">
        <v>118282.3</v>
      </c>
      <c r="I37" s="12">
        <f t="shared" si="2"/>
        <v>47.648940327187326</v>
      </c>
      <c r="J37" s="11">
        <f t="shared" si="1"/>
        <v>43.815367085475351</v>
      </c>
      <c r="K37" s="6"/>
    </row>
    <row r="38" spans="1:11" x14ac:dyDescent="0.3">
      <c r="A38" s="6"/>
      <c r="B38" s="30" t="s">
        <v>29</v>
      </c>
      <c r="C38" s="30"/>
      <c r="D38" s="10">
        <v>5</v>
      </c>
      <c r="E38" s="10">
        <v>5</v>
      </c>
      <c r="F38" s="11">
        <v>53955.8</v>
      </c>
      <c r="G38" s="20">
        <v>54055.199999999997</v>
      </c>
      <c r="H38" s="20">
        <v>40264</v>
      </c>
      <c r="I38" s="12">
        <f t="shared" si="2"/>
        <v>74.624044125006023</v>
      </c>
      <c r="J38" s="11">
        <f t="shared" si="1"/>
        <v>74.486820879397371</v>
      </c>
      <c r="K38" s="6"/>
    </row>
    <row r="39" spans="1:11" x14ac:dyDescent="0.3">
      <c r="A39" s="6"/>
      <c r="B39" s="29" t="s">
        <v>28</v>
      </c>
      <c r="C39" s="29"/>
      <c r="D39" s="7">
        <v>6</v>
      </c>
      <c r="E39" s="7"/>
      <c r="F39" s="8">
        <f>F40+F41</f>
        <v>4387.7</v>
      </c>
      <c r="G39" s="8">
        <f t="shared" ref="G39:H39" si="7">G40+G41</f>
        <v>4387.7</v>
      </c>
      <c r="H39" s="8">
        <f t="shared" si="7"/>
        <v>3638.1</v>
      </c>
      <c r="I39" s="9">
        <f t="shared" si="2"/>
        <v>82.915878478473914</v>
      </c>
      <c r="J39" s="8">
        <f t="shared" si="1"/>
        <v>82.915878478473914</v>
      </c>
      <c r="K39" s="6"/>
    </row>
    <row r="40" spans="1:11" x14ac:dyDescent="0.3">
      <c r="A40" s="6"/>
      <c r="B40" s="30" t="s">
        <v>27</v>
      </c>
      <c r="C40" s="30"/>
      <c r="D40" s="10">
        <v>6</v>
      </c>
      <c r="E40" s="10">
        <v>3</v>
      </c>
      <c r="F40" s="11">
        <v>4269</v>
      </c>
      <c r="G40" s="11">
        <v>4269</v>
      </c>
      <c r="H40" s="11">
        <v>3630</v>
      </c>
      <c r="I40" s="12">
        <f t="shared" si="2"/>
        <v>85.031623330990868</v>
      </c>
      <c r="J40" s="11">
        <f t="shared" si="1"/>
        <v>85.031623330990868</v>
      </c>
      <c r="K40" s="6"/>
    </row>
    <row r="41" spans="1:11" x14ac:dyDescent="0.3">
      <c r="A41" s="6"/>
      <c r="B41" s="30" t="s">
        <v>26</v>
      </c>
      <c r="C41" s="30"/>
      <c r="D41" s="10">
        <v>6</v>
      </c>
      <c r="E41" s="10">
        <v>5</v>
      </c>
      <c r="F41" s="11">
        <v>118.7</v>
      </c>
      <c r="G41" s="11">
        <v>118.7</v>
      </c>
      <c r="H41" s="11">
        <v>8.1</v>
      </c>
      <c r="I41" s="12">
        <f t="shared" si="2"/>
        <v>6.8239258635214819</v>
      </c>
      <c r="J41" s="11">
        <f t="shared" si="1"/>
        <v>6.8239258635214819</v>
      </c>
      <c r="K41" s="6"/>
    </row>
    <row r="42" spans="1:11" x14ac:dyDescent="0.3">
      <c r="A42" s="6"/>
      <c r="B42" s="29" t="s">
        <v>25</v>
      </c>
      <c r="C42" s="29"/>
      <c r="D42" s="7">
        <v>7</v>
      </c>
      <c r="E42" s="7"/>
      <c r="F42" s="8">
        <f>F43+F44+F45+F47+F48+F46</f>
        <v>2709267.6999999997</v>
      </c>
      <c r="G42" s="8">
        <f>G43+G44+G45+G47+G48+G46</f>
        <v>2824968.4000000004</v>
      </c>
      <c r="H42" s="8">
        <f>H43+H44+H45+H47+H48+H46</f>
        <v>1756877.1999999997</v>
      </c>
      <c r="I42" s="9">
        <f t="shared" si="2"/>
        <v>64.846940005227239</v>
      </c>
      <c r="J42" s="8">
        <f t="shared" si="1"/>
        <v>62.191039021887804</v>
      </c>
      <c r="K42" s="6"/>
    </row>
    <row r="43" spans="1:11" x14ac:dyDescent="0.3">
      <c r="A43" s="6"/>
      <c r="B43" s="30" t="s">
        <v>24</v>
      </c>
      <c r="C43" s="30"/>
      <c r="D43" s="10">
        <v>7</v>
      </c>
      <c r="E43" s="10">
        <v>1</v>
      </c>
      <c r="F43" s="11">
        <v>580450.1</v>
      </c>
      <c r="G43" s="20">
        <v>607536.9</v>
      </c>
      <c r="H43" s="20">
        <v>415705.1</v>
      </c>
      <c r="I43" s="12">
        <f t="shared" si="2"/>
        <v>71.617715286809329</v>
      </c>
      <c r="J43" s="11">
        <f t="shared" si="1"/>
        <v>68.424666880316238</v>
      </c>
      <c r="K43" s="6"/>
    </row>
    <row r="44" spans="1:11" x14ac:dyDescent="0.3">
      <c r="A44" s="6"/>
      <c r="B44" s="30" t="s">
        <v>23</v>
      </c>
      <c r="C44" s="30"/>
      <c r="D44" s="10">
        <v>7</v>
      </c>
      <c r="E44" s="10">
        <v>2</v>
      </c>
      <c r="F44" s="11">
        <v>1794968.4</v>
      </c>
      <c r="G44" s="20">
        <v>1872786.5</v>
      </c>
      <c r="H44" s="20">
        <v>1084441.2</v>
      </c>
      <c r="I44" s="12">
        <f t="shared" si="2"/>
        <v>60.415615116121266</v>
      </c>
      <c r="J44" s="11">
        <f t="shared" si="1"/>
        <v>57.905223045979881</v>
      </c>
      <c r="K44" s="6"/>
    </row>
    <row r="45" spans="1:11" x14ac:dyDescent="0.3">
      <c r="A45" s="6"/>
      <c r="B45" s="30" t="s">
        <v>22</v>
      </c>
      <c r="C45" s="30"/>
      <c r="D45" s="10">
        <v>7</v>
      </c>
      <c r="E45" s="10">
        <v>3</v>
      </c>
      <c r="F45" s="11">
        <v>137808.79999999999</v>
      </c>
      <c r="G45" s="20">
        <v>141127.1</v>
      </c>
      <c r="H45" s="20">
        <v>104271.5</v>
      </c>
      <c r="I45" s="12">
        <f t="shared" si="2"/>
        <v>75.663890840062464</v>
      </c>
      <c r="J45" s="11">
        <f t="shared" si="1"/>
        <v>73.884817302984331</v>
      </c>
      <c r="K45" s="6"/>
    </row>
    <row r="46" spans="1:11" x14ac:dyDescent="0.3">
      <c r="A46" s="6"/>
      <c r="B46" s="31" t="s">
        <v>64</v>
      </c>
      <c r="C46" s="31"/>
      <c r="D46" s="10">
        <v>7</v>
      </c>
      <c r="E46" s="10">
        <v>5</v>
      </c>
      <c r="F46" s="11">
        <v>589.20000000000005</v>
      </c>
      <c r="G46" s="20">
        <v>589.20000000000005</v>
      </c>
      <c r="H46" s="20">
        <v>311.2</v>
      </c>
      <c r="I46" s="12">
        <f t="shared" si="2"/>
        <v>52.817379497623897</v>
      </c>
      <c r="J46" s="11">
        <f t="shared" si="1"/>
        <v>52.817379497623897</v>
      </c>
      <c r="K46" s="6"/>
    </row>
    <row r="47" spans="1:11" x14ac:dyDescent="0.3">
      <c r="A47" s="6"/>
      <c r="B47" s="30" t="s">
        <v>21</v>
      </c>
      <c r="C47" s="30"/>
      <c r="D47" s="10">
        <v>7</v>
      </c>
      <c r="E47" s="10">
        <v>7</v>
      </c>
      <c r="F47" s="11">
        <v>56506.8</v>
      </c>
      <c r="G47" s="20">
        <v>63081.2</v>
      </c>
      <c r="H47" s="20">
        <v>44019.8</v>
      </c>
      <c r="I47" s="12">
        <f t="shared" si="2"/>
        <v>77.901774653670003</v>
      </c>
      <c r="J47" s="11">
        <f t="shared" si="1"/>
        <v>69.782756193604442</v>
      </c>
      <c r="K47" s="6"/>
    </row>
    <row r="48" spans="1:11" x14ac:dyDescent="0.3">
      <c r="A48" s="6"/>
      <c r="B48" s="30" t="s">
        <v>20</v>
      </c>
      <c r="C48" s="30"/>
      <c r="D48" s="10">
        <v>7</v>
      </c>
      <c r="E48" s="10">
        <v>9</v>
      </c>
      <c r="F48" s="11">
        <v>138944.4</v>
      </c>
      <c r="G48" s="20">
        <v>139847.5</v>
      </c>
      <c r="H48" s="20">
        <v>108128.4</v>
      </c>
      <c r="I48" s="12">
        <f t="shared" si="2"/>
        <v>77.821344365084173</v>
      </c>
      <c r="J48" s="11">
        <f t="shared" si="1"/>
        <v>77.318793685979372</v>
      </c>
      <c r="K48" s="6"/>
    </row>
    <row r="49" spans="1:11" x14ac:dyDescent="0.3">
      <c r="A49" s="6"/>
      <c r="B49" s="29" t="s">
        <v>19</v>
      </c>
      <c r="C49" s="29"/>
      <c r="D49" s="7">
        <v>8</v>
      </c>
      <c r="E49" s="7"/>
      <c r="F49" s="8">
        <f>F50+F51</f>
        <v>236910.3</v>
      </c>
      <c r="G49" s="8">
        <f t="shared" ref="G49:H49" si="8">G50+G51</f>
        <v>235586.3</v>
      </c>
      <c r="H49" s="8">
        <f t="shared" si="8"/>
        <v>169928.7</v>
      </c>
      <c r="I49" s="9">
        <f t="shared" si="2"/>
        <v>71.72702073316357</v>
      </c>
      <c r="J49" s="8">
        <f t="shared" si="1"/>
        <v>72.130128110165998</v>
      </c>
      <c r="K49" s="6"/>
    </row>
    <row r="50" spans="1:11" x14ac:dyDescent="0.3">
      <c r="A50" s="6"/>
      <c r="B50" s="30" t="s">
        <v>18</v>
      </c>
      <c r="C50" s="30"/>
      <c r="D50" s="10">
        <v>8</v>
      </c>
      <c r="E50" s="10">
        <v>1</v>
      </c>
      <c r="F50" s="11">
        <v>225392.8</v>
      </c>
      <c r="G50" s="20">
        <v>224068.8</v>
      </c>
      <c r="H50" s="20">
        <v>161526.1</v>
      </c>
      <c r="I50" s="12">
        <f t="shared" si="2"/>
        <v>71.664267891432203</v>
      </c>
      <c r="J50" s="11">
        <f t="shared" si="1"/>
        <v>72.087724841655785</v>
      </c>
      <c r="K50" s="6"/>
    </row>
    <row r="51" spans="1:11" x14ac:dyDescent="0.3">
      <c r="A51" s="6"/>
      <c r="B51" s="30" t="s">
        <v>17</v>
      </c>
      <c r="C51" s="30"/>
      <c r="D51" s="10">
        <v>8</v>
      </c>
      <c r="E51" s="10">
        <v>4</v>
      </c>
      <c r="F51" s="11">
        <v>11517.5</v>
      </c>
      <c r="G51" s="20">
        <v>11517.5</v>
      </c>
      <c r="H51" s="20">
        <v>8402.6</v>
      </c>
      <c r="I51" s="12">
        <f t="shared" si="2"/>
        <v>72.955068374213155</v>
      </c>
      <c r="J51" s="11">
        <f t="shared" si="1"/>
        <v>72.955068374213155</v>
      </c>
      <c r="K51" s="6"/>
    </row>
    <row r="52" spans="1:11" x14ac:dyDescent="0.3">
      <c r="A52" s="6"/>
      <c r="B52" s="29" t="s">
        <v>16</v>
      </c>
      <c r="C52" s="29"/>
      <c r="D52" s="7">
        <v>9</v>
      </c>
      <c r="E52" s="7"/>
      <c r="F52" s="8">
        <f>F53+F54</f>
        <v>1505.2</v>
      </c>
      <c r="G52" s="8">
        <f t="shared" ref="G52:H52" si="9">G53+G54</f>
        <v>1505.2</v>
      </c>
      <c r="H52" s="8">
        <f t="shared" si="9"/>
        <v>1334.3</v>
      </c>
      <c r="I52" s="9">
        <f t="shared" si="2"/>
        <v>88.646027106032406</v>
      </c>
      <c r="J52" s="8">
        <f t="shared" si="1"/>
        <v>88.646027106032406</v>
      </c>
      <c r="K52" s="6"/>
    </row>
    <row r="53" spans="1:11" x14ac:dyDescent="0.3">
      <c r="A53" s="6"/>
      <c r="B53" s="30" t="s">
        <v>15</v>
      </c>
      <c r="C53" s="30"/>
      <c r="D53" s="10">
        <v>9</v>
      </c>
      <c r="E53" s="10">
        <v>7</v>
      </c>
      <c r="F53" s="11">
        <v>150</v>
      </c>
      <c r="G53" s="11">
        <v>150</v>
      </c>
      <c r="H53" s="11">
        <v>13.1</v>
      </c>
      <c r="I53" s="12">
        <v>0</v>
      </c>
      <c r="J53" s="11">
        <v>0</v>
      </c>
      <c r="K53" s="6"/>
    </row>
    <row r="54" spans="1:11" x14ac:dyDescent="0.3">
      <c r="A54" s="6"/>
      <c r="B54" s="30" t="s">
        <v>14</v>
      </c>
      <c r="C54" s="30"/>
      <c r="D54" s="10">
        <v>9</v>
      </c>
      <c r="E54" s="10">
        <v>9</v>
      </c>
      <c r="F54" s="11">
        <v>1355.2</v>
      </c>
      <c r="G54" s="20">
        <v>1355.2</v>
      </c>
      <c r="H54" s="20">
        <v>1321.2</v>
      </c>
      <c r="I54" s="12">
        <f t="shared" si="2"/>
        <v>97.491145218417941</v>
      </c>
      <c r="J54" s="11">
        <f t="shared" si="1"/>
        <v>97.491145218417941</v>
      </c>
      <c r="K54" s="6"/>
    </row>
    <row r="55" spans="1:11" x14ac:dyDescent="0.3">
      <c r="A55" s="6"/>
      <c r="B55" s="29" t="s">
        <v>13</v>
      </c>
      <c r="C55" s="29"/>
      <c r="D55" s="7">
        <v>10</v>
      </c>
      <c r="E55" s="7"/>
      <c r="F55" s="8">
        <f>F56+F57+F58</f>
        <v>130961</v>
      </c>
      <c r="G55" s="8">
        <f t="shared" ref="G55:H55" si="10">G56+G57+G58</f>
        <v>229793.40000000002</v>
      </c>
      <c r="H55" s="8">
        <f t="shared" si="10"/>
        <v>108129.4</v>
      </c>
      <c r="I55" s="9">
        <f t="shared" si="2"/>
        <v>82.566107467108523</v>
      </c>
      <c r="J55" s="8">
        <f t="shared" si="1"/>
        <v>47.055050319112723</v>
      </c>
      <c r="K55" s="6"/>
    </row>
    <row r="56" spans="1:11" x14ac:dyDescent="0.3">
      <c r="A56" s="6"/>
      <c r="B56" s="30" t="s">
        <v>12</v>
      </c>
      <c r="C56" s="30"/>
      <c r="D56" s="10">
        <v>10</v>
      </c>
      <c r="E56" s="10">
        <v>1</v>
      </c>
      <c r="F56" s="11">
        <v>20388.2</v>
      </c>
      <c r="G56" s="20">
        <v>19088.2</v>
      </c>
      <c r="H56" s="20">
        <v>13459.4</v>
      </c>
      <c r="I56" s="12">
        <f t="shared" si="2"/>
        <v>66.015636495620015</v>
      </c>
      <c r="J56" s="11">
        <f t="shared" si="1"/>
        <v>70.511624982973771</v>
      </c>
      <c r="K56" s="6"/>
    </row>
    <row r="57" spans="1:11" x14ac:dyDescent="0.3">
      <c r="A57" s="6"/>
      <c r="B57" s="30" t="s">
        <v>11</v>
      </c>
      <c r="C57" s="30"/>
      <c r="D57" s="10">
        <v>10</v>
      </c>
      <c r="E57" s="10">
        <v>3</v>
      </c>
      <c r="F57" s="11">
        <v>60283.1</v>
      </c>
      <c r="G57" s="20">
        <v>161090.9</v>
      </c>
      <c r="H57" s="20">
        <v>48327.9</v>
      </c>
      <c r="I57" s="12">
        <f t="shared" si="2"/>
        <v>80.168239523183118</v>
      </c>
      <c r="J57" s="11">
        <f t="shared" si="1"/>
        <v>30.000391083543516</v>
      </c>
      <c r="K57" s="6"/>
    </row>
    <row r="58" spans="1:11" x14ac:dyDescent="0.3">
      <c r="A58" s="6"/>
      <c r="B58" s="30" t="s">
        <v>10</v>
      </c>
      <c r="C58" s="30"/>
      <c r="D58" s="10">
        <v>10</v>
      </c>
      <c r="E58" s="10">
        <v>4</v>
      </c>
      <c r="F58" s="11">
        <v>50289.7</v>
      </c>
      <c r="G58" s="20">
        <v>49614.3</v>
      </c>
      <c r="H58" s="20">
        <v>46342.1</v>
      </c>
      <c r="I58" s="12">
        <f t="shared" si="2"/>
        <v>92.150281270319766</v>
      </c>
      <c r="J58" s="11">
        <f t="shared" si="1"/>
        <v>93.404724041254227</v>
      </c>
      <c r="K58" s="6"/>
    </row>
    <row r="59" spans="1:11" x14ac:dyDescent="0.3">
      <c r="A59" s="6"/>
      <c r="B59" s="29" t="s">
        <v>9</v>
      </c>
      <c r="C59" s="29"/>
      <c r="D59" s="7">
        <v>11</v>
      </c>
      <c r="E59" s="7"/>
      <c r="F59" s="8">
        <f>F60+F61+F62+F63</f>
        <v>253028.2</v>
      </c>
      <c r="G59" s="8">
        <f t="shared" ref="G59:H59" si="11">G60+G61+G62+G63</f>
        <v>251085.80000000002</v>
      </c>
      <c r="H59" s="8">
        <f t="shared" si="11"/>
        <v>188579.3</v>
      </c>
      <c r="I59" s="9">
        <f t="shared" si="2"/>
        <v>74.528965546132795</v>
      </c>
      <c r="J59" s="8">
        <f t="shared" si="1"/>
        <v>75.105521698160544</v>
      </c>
      <c r="K59" s="6"/>
    </row>
    <row r="60" spans="1:11" x14ac:dyDescent="0.3">
      <c r="A60" s="6"/>
      <c r="B60" s="30" t="s">
        <v>8</v>
      </c>
      <c r="C60" s="30"/>
      <c r="D60" s="10">
        <v>11</v>
      </c>
      <c r="E60" s="10">
        <v>1</v>
      </c>
      <c r="F60" s="11">
        <v>6721.8</v>
      </c>
      <c r="G60" s="20">
        <v>6721.8</v>
      </c>
      <c r="H60" s="20">
        <v>5141.7</v>
      </c>
      <c r="I60" s="12">
        <f t="shared" si="2"/>
        <v>76.492903686512534</v>
      </c>
      <c r="J60" s="11">
        <f t="shared" si="1"/>
        <v>76.492903686512534</v>
      </c>
      <c r="K60" s="6"/>
    </row>
    <row r="61" spans="1:11" x14ac:dyDescent="0.3">
      <c r="A61" s="6"/>
      <c r="B61" s="30" t="s">
        <v>7</v>
      </c>
      <c r="C61" s="30"/>
      <c r="D61" s="10">
        <v>11</v>
      </c>
      <c r="E61" s="10">
        <v>2</v>
      </c>
      <c r="F61" s="11">
        <v>1941.5</v>
      </c>
      <c r="G61" s="20">
        <v>2723.2</v>
      </c>
      <c r="H61" s="20">
        <v>2032.1</v>
      </c>
      <c r="I61" s="12">
        <f t="shared" si="2"/>
        <v>104.66649497810971</v>
      </c>
      <c r="J61" s="11">
        <f t="shared" si="1"/>
        <v>74.62176850763808</v>
      </c>
      <c r="K61" s="6"/>
    </row>
    <row r="62" spans="1:11" x14ac:dyDescent="0.3">
      <c r="A62" s="6"/>
      <c r="B62" s="30" t="s">
        <v>6</v>
      </c>
      <c r="C62" s="30"/>
      <c r="D62" s="10">
        <v>11</v>
      </c>
      <c r="E62" s="10">
        <v>3</v>
      </c>
      <c r="F62" s="11">
        <v>232501.7</v>
      </c>
      <c r="G62" s="20">
        <v>229777.6</v>
      </c>
      <c r="H62" s="20">
        <v>172187.1</v>
      </c>
      <c r="I62" s="12">
        <f t="shared" si="2"/>
        <v>74.058426239464055</v>
      </c>
      <c r="J62" s="11">
        <f t="shared" si="1"/>
        <v>74.936416778659023</v>
      </c>
      <c r="K62" s="6"/>
    </row>
    <row r="63" spans="1:11" x14ac:dyDescent="0.3">
      <c r="A63" s="6"/>
      <c r="B63" s="30" t="s">
        <v>5</v>
      </c>
      <c r="C63" s="30"/>
      <c r="D63" s="10">
        <v>11</v>
      </c>
      <c r="E63" s="10">
        <v>5</v>
      </c>
      <c r="F63" s="11">
        <v>11863.2</v>
      </c>
      <c r="G63" s="20">
        <v>11863.2</v>
      </c>
      <c r="H63" s="20">
        <v>9218.4</v>
      </c>
      <c r="I63" s="12">
        <f t="shared" si="2"/>
        <v>77.705846651830868</v>
      </c>
      <c r="J63" s="11">
        <f t="shared" si="1"/>
        <v>77.705846651830868</v>
      </c>
      <c r="K63" s="6"/>
    </row>
    <row r="64" spans="1:11" x14ac:dyDescent="0.3">
      <c r="A64" s="6"/>
      <c r="B64" s="29" t="s">
        <v>4</v>
      </c>
      <c r="C64" s="29"/>
      <c r="D64" s="7">
        <v>12</v>
      </c>
      <c r="E64" s="7"/>
      <c r="F64" s="8">
        <f>F65</f>
        <v>27185.1</v>
      </c>
      <c r="G64" s="8">
        <f t="shared" ref="G64:J64" si="12">G65</f>
        <v>27185.1</v>
      </c>
      <c r="H64" s="8">
        <f t="shared" si="12"/>
        <v>19207</v>
      </c>
      <c r="I64" s="8">
        <f t="shared" si="12"/>
        <v>70.652673707288187</v>
      </c>
      <c r="J64" s="8">
        <f t="shared" si="12"/>
        <v>70.652673707288187</v>
      </c>
      <c r="K64" s="6"/>
    </row>
    <row r="65" spans="1:11" x14ac:dyDescent="0.3">
      <c r="A65" s="6"/>
      <c r="B65" s="30" t="s">
        <v>3</v>
      </c>
      <c r="C65" s="30"/>
      <c r="D65" s="10">
        <v>12</v>
      </c>
      <c r="E65" s="10">
        <v>2</v>
      </c>
      <c r="F65" s="11">
        <v>27185.1</v>
      </c>
      <c r="G65" s="20">
        <v>27185.1</v>
      </c>
      <c r="H65" s="20">
        <v>19207</v>
      </c>
      <c r="I65" s="12">
        <f t="shared" si="2"/>
        <v>70.652673707288187</v>
      </c>
      <c r="J65" s="11">
        <f t="shared" si="1"/>
        <v>70.652673707288187</v>
      </c>
      <c r="K65" s="6"/>
    </row>
    <row r="66" spans="1:11" x14ac:dyDescent="0.3">
      <c r="A66" s="6"/>
      <c r="B66" s="29" t="s">
        <v>2</v>
      </c>
      <c r="C66" s="29"/>
      <c r="D66" s="7">
        <v>13</v>
      </c>
      <c r="E66" s="7"/>
      <c r="F66" s="8">
        <f>F67</f>
        <v>21053</v>
      </c>
      <c r="G66" s="8">
        <f t="shared" ref="G66:H66" si="13">G67</f>
        <v>21053</v>
      </c>
      <c r="H66" s="8">
        <f t="shared" si="13"/>
        <v>3805.4</v>
      </c>
      <c r="I66" s="9">
        <f t="shared" si="2"/>
        <v>18.07533368166057</v>
      </c>
      <c r="J66" s="8">
        <f t="shared" si="1"/>
        <v>18.07533368166057</v>
      </c>
      <c r="K66" s="6"/>
    </row>
    <row r="67" spans="1:11" x14ac:dyDescent="0.3">
      <c r="A67" s="6"/>
      <c r="B67" s="30" t="s">
        <v>1</v>
      </c>
      <c r="C67" s="30"/>
      <c r="D67" s="10">
        <v>13</v>
      </c>
      <c r="E67" s="10">
        <v>1</v>
      </c>
      <c r="F67" s="11">
        <v>21053</v>
      </c>
      <c r="G67" s="11">
        <v>21053</v>
      </c>
      <c r="H67" s="11">
        <v>3805.4</v>
      </c>
      <c r="I67" s="12">
        <f>H67/F67*100</f>
        <v>18.07533368166057</v>
      </c>
      <c r="J67" s="11">
        <f t="shared" si="1"/>
        <v>18.07533368166057</v>
      </c>
      <c r="K67" s="6"/>
    </row>
    <row r="68" spans="1:11" x14ac:dyDescent="0.3">
      <c r="A68" s="5"/>
      <c r="B68" s="23" t="s">
        <v>0</v>
      </c>
      <c r="C68" s="23"/>
      <c r="D68" s="13"/>
      <c r="E68" s="13"/>
      <c r="F68" s="8">
        <f>F12+F20+F22+F26+F34+F39+F42+F49+F52+F55+F59+F64+F66</f>
        <v>5120174.3</v>
      </c>
      <c r="G68" s="8">
        <f>G12+G20+G22+G26+G34+G39+G42+G49+G52+G55+G59+G64+G66</f>
        <v>5345016.5</v>
      </c>
      <c r="H68" s="8">
        <f>H12+H20+H22+H26+H34+H39+H42+H49+H52+H55+H59+H64+H66</f>
        <v>3181943.3999999994</v>
      </c>
      <c r="I68" s="9">
        <f>H68/F68*100</f>
        <v>62.145216423589325</v>
      </c>
      <c r="J68" s="8">
        <f>H68/G68*100</f>
        <v>59.531030446772228</v>
      </c>
      <c r="K68" s="2"/>
    </row>
  </sheetData>
  <mergeCells count="69">
    <mergeCell ref="G1:J1"/>
    <mergeCell ref="H2:J2"/>
    <mergeCell ref="H3:J3"/>
    <mergeCell ref="B67:C67"/>
    <mergeCell ref="B57:C57"/>
    <mergeCell ref="B58:C58"/>
    <mergeCell ref="B60:C60"/>
    <mergeCell ref="B61:C61"/>
    <mergeCell ref="B62:C62"/>
    <mergeCell ref="B63:C63"/>
    <mergeCell ref="B37:C37"/>
    <mergeCell ref="B38:C38"/>
    <mergeCell ref="B40:C40"/>
    <mergeCell ref="B41:C41"/>
    <mergeCell ref="B43:C43"/>
    <mergeCell ref="B31:C31"/>
    <mergeCell ref="B32:C32"/>
    <mergeCell ref="B33:C33"/>
    <mergeCell ref="B35:C35"/>
    <mergeCell ref="B36:C36"/>
    <mergeCell ref="B25:C25"/>
    <mergeCell ref="B27:C27"/>
    <mergeCell ref="B28:C28"/>
    <mergeCell ref="B29:C29"/>
    <mergeCell ref="B30:C30"/>
    <mergeCell ref="B18:C18"/>
    <mergeCell ref="B19:C19"/>
    <mergeCell ref="B21:C21"/>
    <mergeCell ref="B23:C23"/>
    <mergeCell ref="B24:C24"/>
    <mergeCell ref="B13:C13"/>
    <mergeCell ref="B14:C14"/>
    <mergeCell ref="B15:C15"/>
    <mergeCell ref="B16:C16"/>
    <mergeCell ref="B17:C17"/>
    <mergeCell ref="B66:C66"/>
    <mergeCell ref="B51:C51"/>
    <mergeCell ref="B53:C53"/>
    <mergeCell ref="B54:C54"/>
    <mergeCell ref="B56:C56"/>
    <mergeCell ref="B65:C65"/>
    <mergeCell ref="B42:C42"/>
    <mergeCell ref="B52:C52"/>
    <mergeCell ref="B55:C55"/>
    <mergeCell ref="B59:C59"/>
    <mergeCell ref="B64:C64"/>
    <mergeCell ref="B44:C44"/>
    <mergeCell ref="B45:C45"/>
    <mergeCell ref="B47:C47"/>
    <mergeCell ref="B48:C48"/>
    <mergeCell ref="B50:C50"/>
    <mergeCell ref="B49:C49"/>
    <mergeCell ref="B46:C46"/>
    <mergeCell ref="B68:C68"/>
    <mergeCell ref="I9:J9"/>
    <mergeCell ref="A6:J6"/>
    <mergeCell ref="A7:J7"/>
    <mergeCell ref="B9:C10"/>
    <mergeCell ref="D9:E9"/>
    <mergeCell ref="G9:G10"/>
    <mergeCell ref="H9:H10"/>
    <mergeCell ref="F9:F10"/>
    <mergeCell ref="B11:C11"/>
    <mergeCell ref="B12:C12"/>
    <mergeCell ref="B20:C20"/>
    <mergeCell ref="B22:C22"/>
    <mergeCell ref="B26:C26"/>
    <mergeCell ref="B34:C34"/>
    <mergeCell ref="B39:C39"/>
  </mergeCells>
  <pageMargins left="0.39370078740157483" right="0.39370078740157483" top="0.98425196850393704" bottom="0.98425196850393704" header="0.51181102362204722" footer="0.51181102362204722"/>
  <pageSetup paperSize="9" scale="7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</vt:lpstr>
      <vt:lpstr>'Приложение 3 '!Заголовки_для_печати</vt:lpstr>
      <vt:lpstr>'Приложение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Громыш Надежда Вячеславовна</dc:creator>
  <cp:lastModifiedBy>Пушкарева Екатерина Владимировна</cp:lastModifiedBy>
  <cp:lastPrinted>2024-10-18T05:32:27Z</cp:lastPrinted>
  <dcterms:created xsi:type="dcterms:W3CDTF">2023-07-18T10:29:55Z</dcterms:created>
  <dcterms:modified xsi:type="dcterms:W3CDTF">2024-10-29T10:21:38Z</dcterms:modified>
</cp:coreProperties>
</file>